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elena.castro\Documents\Documentos\Documentos\HELENA CASTRO\2019\SEGUROS CAJA HONOR\"/>
    </mc:Choice>
  </mc:AlternateContent>
  <bookViews>
    <workbookView xWindow="0" yWindow="0" windowWidth="28800" windowHeight="12435"/>
  </bookViews>
  <sheets>
    <sheet name="RESUMEN " sheetId="3" r:id="rId1"/>
    <sheet name="TRDM" sheetId="4" r:id="rId2"/>
    <sheet name="Autos Y SOAT" sheetId="1" r:id="rId3"/>
    <sheet name="CARGOS RCSP" sheetId="2" r:id="rId4"/>
  </sheets>
  <calcPr calcId="152511"/>
</workbook>
</file>

<file path=xl/calcChain.xml><?xml version="1.0" encoding="utf-8"?>
<calcChain xmlns="http://schemas.openxmlformats.org/spreadsheetml/2006/main">
  <c r="Q13" i="1" l="1"/>
  <c r="Q12" i="1"/>
  <c r="Q11" i="1"/>
  <c r="Q10" i="1"/>
  <c r="Q9" i="1"/>
  <c r="Q8" i="1"/>
  <c r="Q7" i="1"/>
  <c r="Q6" i="1"/>
  <c r="Q5" i="1"/>
  <c r="Q4" i="1"/>
  <c r="Q3" i="1"/>
  <c r="B92" i="2" l="1"/>
  <c r="O4" i="1" l="1"/>
  <c r="O5" i="1"/>
  <c r="O6" i="1"/>
  <c r="O7" i="1"/>
  <c r="O8" i="1"/>
  <c r="O9" i="1"/>
  <c r="O10" i="1"/>
  <c r="O11" i="1"/>
  <c r="O12" i="1"/>
  <c r="O13" i="1"/>
  <c r="O3" i="1"/>
  <c r="O14" i="1" l="1"/>
  <c r="Q14" i="1"/>
  <c r="B15" i="4"/>
</calcChain>
</file>

<file path=xl/sharedStrings.xml><?xml version="1.0" encoding="utf-8"?>
<sst xmlns="http://schemas.openxmlformats.org/spreadsheetml/2006/main" count="241" uniqueCount="196">
  <si>
    <t>PLACA</t>
  </si>
  <si>
    <t>MARCA</t>
  </si>
  <si>
    <t>CLASE</t>
  </si>
  <si>
    <t>TIPO</t>
  </si>
  <si>
    <t>MODELO</t>
  </si>
  <si>
    <t>SERVICIO</t>
  </si>
  <si>
    <t>CILINDRAJE</t>
  </si>
  <si>
    <t>Nº MOTOR</t>
  </si>
  <si>
    <t>Nº CHASIS</t>
  </si>
  <si>
    <t>COLOR</t>
  </si>
  <si>
    <t>CIUDAD</t>
  </si>
  <si>
    <t>FORD</t>
  </si>
  <si>
    <t>CAMIONETA</t>
  </si>
  <si>
    <t>SCAPE</t>
  </si>
  <si>
    <t>OFICIAL</t>
  </si>
  <si>
    <t>G1B56784</t>
  </si>
  <si>
    <t>PLATA PURO</t>
  </si>
  <si>
    <t>BOGOTA</t>
  </si>
  <si>
    <t>OJY291</t>
  </si>
  <si>
    <t>TOYOYA</t>
  </si>
  <si>
    <t>CAMPERO</t>
  </si>
  <si>
    <t>PRADO TCLFL</t>
  </si>
  <si>
    <t>1KD2584977</t>
  </si>
  <si>
    <t>PLATA METALICO</t>
  </si>
  <si>
    <t>OJY287</t>
  </si>
  <si>
    <t>OJX899</t>
  </si>
  <si>
    <t>FUC18268</t>
  </si>
  <si>
    <t>1FMCU0G98FUC18268</t>
  </si>
  <si>
    <t>AWS40D</t>
  </si>
  <si>
    <t>SUZUKY</t>
  </si>
  <si>
    <t>MOTOCICLETA</t>
  </si>
  <si>
    <t>P409163151</t>
  </si>
  <si>
    <t>NEGRO</t>
  </si>
  <si>
    <t>AWS41D</t>
  </si>
  <si>
    <t>P409163396</t>
  </si>
  <si>
    <t>9FSSP46A8EC110086</t>
  </si>
  <si>
    <t>9FSSP46A9EC110047</t>
  </si>
  <si>
    <t>ODT136</t>
  </si>
  <si>
    <t>HYUNDAI</t>
  </si>
  <si>
    <t>FURGON</t>
  </si>
  <si>
    <t>D4DDD538314</t>
  </si>
  <si>
    <t>KMFGA17PPEC232235</t>
  </si>
  <si>
    <t>BLANCO VAINILLA</t>
  </si>
  <si>
    <t>OJY288</t>
  </si>
  <si>
    <t>G1B56782</t>
  </si>
  <si>
    <t>WFOCP6A94G1B56782</t>
  </si>
  <si>
    <t>OJX816</t>
  </si>
  <si>
    <t>FUB34454</t>
  </si>
  <si>
    <t>1FMCU0G91FUB34454</t>
  </si>
  <si>
    <t>OJX900</t>
  </si>
  <si>
    <t>FUC18271</t>
  </si>
  <si>
    <t>1FMCU0G98FUC18271</t>
  </si>
  <si>
    <t>OJX877</t>
  </si>
  <si>
    <t>FUB34500</t>
  </si>
  <si>
    <t>1FMCU0G94FUB34500</t>
  </si>
  <si>
    <t>OKZ679</t>
  </si>
  <si>
    <t>HINO</t>
  </si>
  <si>
    <t>FC9BUSLWB</t>
  </si>
  <si>
    <t>J05ETY12153</t>
  </si>
  <si>
    <t>9F3FC9JLTHXX11311</t>
  </si>
  <si>
    <t>AZUL BLANCO</t>
  </si>
  <si>
    <t>CARGOS</t>
  </si>
  <si>
    <t>MINISTERIO DE DEFENSA NACIONAL</t>
  </si>
  <si>
    <t>COMANDANTE GENERAL DE LAS FUERZAS MILITARES</t>
  </si>
  <si>
    <t>DELEGADOS</t>
  </si>
  <si>
    <t>DELEGADO DEL MINISTERIO DE DEFENSA NACIONAL</t>
  </si>
  <si>
    <t>DR650</t>
  </si>
  <si>
    <t>VDA GRUPO DEUDORES</t>
  </si>
  <si>
    <t>INFEDILIDAD Y RIESGOS FINANCIEROS (IRF)</t>
  </si>
  <si>
    <t>SEGURO DE TODO RIESGO DAÑOS MATEIALES</t>
  </si>
  <si>
    <t>MUEBLES, ENSERES Y CONTENIDOS EN GENERAL</t>
  </si>
  <si>
    <t>MANEJO GLOBAL PARA ENTIDADES OFICIALES (SECTOR OFICIAL - MODULAR COMERCIAL)</t>
  </si>
  <si>
    <t>RESPONSABILIDAD CIVIL EXTRACONTRACTUAL (LABORALES PREDIOS Y OPERACIONES)</t>
  </si>
  <si>
    <t>INCENDIO Y/O RAYO DEUDORES HIPOTECARIOS</t>
  </si>
  <si>
    <t>BARRANQUILLA CRA 41B Nº 71 - 48 BARRIO DELICIAS</t>
  </si>
  <si>
    <t>BOGOTA SEDE PRINCIPAL CRA 54 Nº 26-54 CAN</t>
  </si>
  <si>
    <t>BUCARAMANGA CRA 32 Nº 58 - 41 BARRIO CONUCOS</t>
  </si>
  <si>
    <t>MEDELLIN CRA 76 Nº 35 - 36 BARRIO LAURELES</t>
  </si>
  <si>
    <t>IBAGUE CLL 60 Nº 8 - 31 LOCAL 414 CTR CIAL POWER CENTER</t>
  </si>
  <si>
    <t>CALI CLL 23 NORTE Nº 3N - 80 BARRIO VERSALLES</t>
  </si>
  <si>
    <t>ESPINAL CASA 3 MZA. JARDINES DE BABILONIA</t>
  </si>
  <si>
    <t>EQUIPO DE COMPUTO</t>
  </si>
  <si>
    <t>SOFWARE (LICENCIAS)</t>
  </si>
  <si>
    <t>EQUIPOS DE REDES Y COMUNICACIONES</t>
  </si>
  <si>
    <t>MAQUINARIA</t>
  </si>
  <si>
    <t>HERRAMIENTAS Y ACCESORIOS</t>
  </si>
  <si>
    <t>VR ASEGURADO</t>
  </si>
  <si>
    <t>ACTUAL</t>
  </si>
  <si>
    <t>100 SMMLV</t>
  </si>
  <si>
    <t>VENC. SOAT</t>
  </si>
  <si>
    <t>WFOCP6A94G1B56784</t>
  </si>
  <si>
    <t>JTEBH3FJ5GK177916</t>
  </si>
  <si>
    <t>65C-Euro III</t>
  </si>
  <si>
    <t>BUSETON</t>
  </si>
  <si>
    <t>GUIA FASECOLDA Nº 274</t>
  </si>
  <si>
    <t>ASCCEOSRIOS</t>
  </si>
  <si>
    <t>TOTAL</t>
  </si>
  <si>
    <t>V/R FASECOLDA</t>
  </si>
  <si>
    <t>Fuente de Información : Almacén                                                                   * Valor Libros  NIIF.                                                                                       * Fecha de Corte : 10 de junio de 2019.</t>
  </si>
  <si>
    <t>CANTIDAD</t>
  </si>
  <si>
    <t xml:space="preserve">JUNTA DIRECTIVA </t>
  </si>
  <si>
    <t>MINISTERIO DE HACIENDA Y CRÉDITO PÚBLICO</t>
  </si>
  <si>
    <t>MINISTERIO DE AMBIENTE, VIVIENDA Y DESARROLLO TERRITORIAL</t>
  </si>
  <si>
    <t>DIRECTOR DEL DEPARTAMENTO NACIONAL DE PLANEACIÓN</t>
  </si>
  <si>
    <t>DIRECTOR GENERAL DE LA POLICÍA NACIONAL</t>
  </si>
  <si>
    <t>REPRESENTANTE DE LOS AFILIADOS UNIFORMADOS DE LAS FFMM</t>
  </si>
  <si>
    <t>REPRESENTANTE DE LOS AFILIADOS UNIFORMADOSDE LA POLICÍA NACIONAL</t>
  </si>
  <si>
    <t>REPRESENTANTE DE LOS AFILIADOS CIVILES O NO UNIFORMADOS, VINCULADOS AL MINISTERIO DE DEFENSA NACIONAL, LAS FFMM Y LA POLICIA NACIONAL</t>
  </si>
  <si>
    <t>DELEGADO DEL MINISTERIO DE HACIENDA Y CRÉDITO PUBLICO</t>
  </si>
  <si>
    <t>DELEGADO DEL MINISTERIO DE AMBIENTE, VIVIENDA Y DESARROLLO TERRITORRIAL</t>
  </si>
  <si>
    <t>DELEGADO DEL DIRECTOR DEL DEPARTAMENTO NACIONAL DE PLANEACIÓN</t>
  </si>
  <si>
    <t>DELEGADO DEL COMANDANTE GENERAL DE LAS FUERZA MILITARES</t>
  </si>
  <si>
    <t>DELEGADO DEL DIRECTOR GENERAL DE LA POLICÍA NACIONAL</t>
  </si>
  <si>
    <t xml:space="preserve">EMPLEADOS PÚBLICOS CAJA HONOR </t>
  </si>
  <si>
    <t xml:space="preserve">OFICINAS DE ASESORÍA </t>
  </si>
  <si>
    <t>SUBGERENCIA DE VIVIENDA Y PROYECTOS</t>
  </si>
  <si>
    <t>ÁREA TÉCNICA Y DE PROMOCIÓN</t>
  </si>
  <si>
    <t>ÁREA DE LEASING</t>
  </si>
  <si>
    <t>ÁREA DE COMUNICACIONES</t>
  </si>
  <si>
    <t>SUBGERENCIA DE ATENCIÓN AL AFILIADO Y OPERACIONES</t>
  </si>
  <si>
    <t>ÁREA DE ATENCIÓN AL AFILIADO</t>
  </si>
  <si>
    <t xml:space="preserve"> PUNTOS DE ATENCIÓN                                                                                             </t>
  </si>
  <si>
    <t xml:space="preserve">ÁREA DEL SISTEMA DE ATENCIÓN AL CONSUMIDOR FINANCIERO - SAC                                                                                     </t>
  </si>
  <si>
    <t>AREA  DE OPERACIONES - BACK OFFICE</t>
  </si>
  <si>
    <t>GRUPO DE ADMINISTRACIÓN DE CUENTAS INDIVIDUALES</t>
  </si>
  <si>
    <t>GRUPO DE ADMINISTRACIÓN DE CESANTÍAS</t>
  </si>
  <si>
    <t>GRUPO DE AFILIACIONES Y NOVEDADES</t>
  </si>
  <si>
    <t>SUBGERENCIA FINANCIERA</t>
  </si>
  <si>
    <t>ÁREA DE FINANZAS</t>
  </si>
  <si>
    <t>GRUPO DE CONTABILIDAD</t>
  </si>
  <si>
    <t>GRUPO DE CRÉDITO Y CARTERA</t>
  </si>
  <si>
    <t>AREA DE TESORERÍA - FRONT OFFICE</t>
  </si>
  <si>
    <t>GRUPO DE NEGOCIACIÓN</t>
  </si>
  <si>
    <t>GRUPO DE PAGADURIA</t>
  </si>
  <si>
    <t>SUBGERENCIA ADMINISTRATIVA</t>
  </si>
  <si>
    <t>UNIDAD DE CONTROL DISCIPLINARIO INTERNO</t>
  </si>
  <si>
    <t>ÁREA DE TALENTO HUMANO</t>
  </si>
  <si>
    <t xml:space="preserve">ÁREA DE CONTRATACIÓN </t>
  </si>
  <si>
    <t>GRUPO DE SUPERVISIÓN DE CONTRATOS</t>
  </si>
  <si>
    <t>ÁREA DE GESTIÓN DOCUMENTAL</t>
  </si>
  <si>
    <t>ÁREA DE SERVICIOS ADMINISTRATIVOS</t>
  </si>
  <si>
    <t>GRUPO DE SERVICIOS GENERALES</t>
  </si>
  <si>
    <t>ALMACEN</t>
  </si>
  <si>
    <t xml:space="preserve">TOTAL SERVIDORES PÚBLICOS </t>
  </si>
  <si>
    <t>RAMO</t>
  </si>
  <si>
    <t>RC DE DATOS</t>
  </si>
  <si>
    <t>VIDA GRUPO FUNCIONARIOS 15 SALARIO X FUNCIONARIO</t>
  </si>
  <si>
    <r>
      <rPr>
        <b/>
        <sz val="11"/>
        <color theme="1"/>
        <rFont val="Calibri"/>
        <family val="2"/>
        <scheme val="minor"/>
      </rPr>
      <t>GERENTE GENERAL</t>
    </r>
    <r>
      <rPr>
        <sz val="11"/>
        <color theme="1"/>
        <rFont val="Calibri"/>
        <family val="2"/>
        <scheme val="minor"/>
      </rPr>
      <t xml:space="preserve">                                                                                             </t>
    </r>
  </si>
  <si>
    <t xml:space="preserve">JEFE DE CONTROL INTERNO                          </t>
  </si>
  <si>
    <t xml:space="preserve">JEFE OFICINA ASESORA JURÍDICA             </t>
  </si>
  <si>
    <t xml:space="preserve">JEFE OFICINA ASESORA DE GESTIÓN DEL RIESGO </t>
  </si>
  <si>
    <t xml:space="preserve">JEFE OFICNA ASESORA DE PLANEACIÓN </t>
  </si>
  <si>
    <t xml:space="preserve">JEFE OFICINA ASESORA DE INFORMÁTICA  </t>
  </si>
  <si>
    <t xml:space="preserve">SUBGERENTE VIVIENDA Y PROYECTOS    </t>
  </si>
  <si>
    <t xml:space="preserve">JEFE ÁREA TÉCNICA Y DE PROMOCIÓN           </t>
  </si>
  <si>
    <t xml:space="preserve">JEFE ÁREA DE LEASING                                                            </t>
  </si>
  <si>
    <t xml:space="preserve">JEFE ÁREA DE COMUNICACIONES                       </t>
  </si>
  <si>
    <t>SUBGERENTE DE ATENCIÓN AL AFILIADO Y OPERACIONES</t>
  </si>
  <si>
    <t xml:space="preserve">JEFE DE ÁREA DE ATENCIÓN AL AFILIADO </t>
  </si>
  <si>
    <t xml:space="preserve">LÍDER PUNTO DE ATENCIÓN BOGOTÁ           </t>
  </si>
  <si>
    <t xml:space="preserve">LÍDER PUNTO DE ATENCIÓN CALI                                       </t>
  </si>
  <si>
    <t xml:space="preserve">LÍDER PUNTO DE ATENCIÓN BARRANQUILLA                               </t>
  </si>
  <si>
    <t xml:space="preserve">LÍDER PUNTO DE ATENCIÓN CARTAGENA              </t>
  </si>
  <si>
    <t xml:space="preserve">LÍDER PUNTO DE ATENCIÓN BUCARAMANGA </t>
  </si>
  <si>
    <t xml:space="preserve">LÍDER PUNTO DE ATENCIÓN IBAGUÉ     </t>
  </si>
  <si>
    <t xml:space="preserve">LÍDER PUNTO DE ATENCIÓN FLORENCIA    </t>
  </si>
  <si>
    <t xml:space="preserve">LÍDER PUNTO DE ATENCIÓN MEDELLÍN       </t>
  </si>
  <si>
    <t xml:space="preserve">JEFE DE ÁREA SAC - SISTEMA DE ATENCIÓN AL CONSUMIDOR FINANCIERO </t>
  </si>
  <si>
    <t xml:space="preserve">JEFE DE ÁREA OPERACIONES          </t>
  </si>
  <si>
    <t xml:space="preserve">LÍDER GRUPO DE ADMINISTRACIÓN DE CUENTAS INDIVIDUALES </t>
  </si>
  <si>
    <t xml:space="preserve">LÍDER GRUPO DE ADMINISTRACIÓN DE CESANTÍAS </t>
  </si>
  <si>
    <t xml:space="preserve">LÍDER GRUPO DE AFILIACIONES Y NOVEDADES </t>
  </si>
  <si>
    <t xml:space="preserve">SUBGERENTE FINANCIERO                    </t>
  </si>
  <si>
    <t xml:space="preserve">JEFE DE ÁREA DE FINANZAS                   </t>
  </si>
  <si>
    <t xml:space="preserve">LÍDER GRUPO DE CONTABILIDAD               </t>
  </si>
  <si>
    <t xml:space="preserve">LÍDER GRUPO DE CRÉDITO Y CARTERA                      </t>
  </si>
  <si>
    <t xml:space="preserve">JEFE ÁREA DE TESORERÍA                            </t>
  </si>
  <si>
    <t>LÍDER GRUPO DE NEGOCIACIÓN</t>
  </si>
  <si>
    <t xml:space="preserve">LÍDER GRUPO DE PAGADURÍA       </t>
  </si>
  <si>
    <t xml:space="preserve">SUBGERENTE ADMINISTRATIVO                         </t>
  </si>
  <si>
    <t xml:space="preserve">LÍDER UNIDAD DE CONTROL DISCIPLINARIO INTERNO </t>
  </si>
  <si>
    <t xml:space="preserve">JEFE DE ÁREA DE TALENTO HUMANO             </t>
  </si>
  <si>
    <t xml:space="preserve">JEFE ÁREA DE CONTRATACIÓN                                               </t>
  </si>
  <si>
    <t xml:space="preserve">LÍDER GRUPO DE SUPERVISIÓN DE CONTRATOS </t>
  </si>
  <si>
    <t xml:space="preserve">JEFE ÁREA DE GESTIÓN DOCUMENTAL       </t>
  </si>
  <si>
    <t xml:space="preserve">JEFE  ÁREA DE SERVICIOS ADMINISTRATIVOS       </t>
  </si>
  <si>
    <t xml:space="preserve">LÍDER GRUPO DE SERVICIOS GENERALES         </t>
  </si>
  <si>
    <t xml:space="preserve">ALMACENISTA                                      </t>
  </si>
  <si>
    <t>VALOR SOAT REFERENCIADO PARA EL AÑO 2019</t>
  </si>
  <si>
    <t>RESPONSABILIDAD CIVIL PARA SERVIDORES PUBLICOS  (RCSP)</t>
  </si>
  <si>
    <t>SOAT (11 vehículos)</t>
  </si>
  <si>
    <t>AUTOMOVILES (11 vehículos)</t>
  </si>
  <si>
    <t>VENCIMIENTO A LAS 00:00 HORAS</t>
  </si>
  <si>
    <t>VARIOS</t>
  </si>
  <si>
    <t>RCC RESPONSABILIDAD CIVIL CONTRACTUAL (1 vehículos)</t>
  </si>
  <si>
    <t xml:space="preserve">* Para los valores de los SOAT que vencen el año 2020, la tarifa se increenta un 7% frente a la del 2019.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</si>
</sst>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7" formatCode="&quot;$&quot;\ #,##0.00;\-&quot;$&quot;\ #,##0.00"/>
    <numFmt numFmtId="164" formatCode="_-* #,##0.00\ &quot;€&quot;_-;\-* #,##0.00\ &quot;€&quot;_-;_-* &quot;-&quot;??\ &quot;€&quot;_-;_-@_-"/>
    <numFmt numFmtId="165" formatCode="_-* #,##0.00\ _€_-;\-* #,##0.00\ _€_-;_-* &quot;-&quot;??\ _€_-;_-@_-"/>
    <numFmt numFmtId="166" formatCode="_-* #,##0\ _€_-;\-* #,##0\ _€_-;_-* &quot;-&quot;??\ _€_-;_-@_-"/>
    <numFmt numFmtId="167" formatCode="_(&quot;$&quot;\ * #,##0_);_(&quot;$&quot;\ * \(#,##0\);_(&quot;$&quot;\ 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4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0" borderId="0"/>
    <xf numFmtId="0" fontId="1" fillId="0" borderId="0"/>
  </cellStyleXfs>
  <cellXfs count="82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7" xfId="0" applyBorder="1"/>
    <xf numFmtId="0" fontId="0" fillId="0" borderId="14" xfId="0" applyBorder="1"/>
    <xf numFmtId="0" fontId="3" fillId="0" borderId="1" xfId="3" applyFont="1" applyBorder="1" applyAlignment="1">
      <alignment vertical="center" wrapText="1"/>
    </xf>
    <xf numFmtId="166" fontId="0" fillId="0" borderId="0" xfId="1" applyNumberFormat="1" applyFont="1"/>
    <xf numFmtId="0" fontId="4" fillId="0" borderId="1" xfId="3" applyFont="1" applyFill="1" applyBorder="1" applyAlignment="1">
      <alignment horizontal="center" vertical="center" wrapText="1"/>
    </xf>
    <xf numFmtId="166" fontId="2" fillId="0" borderId="1" xfId="1" applyNumberFormat="1" applyFont="1" applyBorder="1" applyAlignment="1">
      <alignment horizontal="center"/>
    </xf>
    <xf numFmtId="0" fontId="3" fillId="0" borderId="1" xfId="3" applyFont="1" applyFill="1" applyBorder="1" applyAlignment="1">
      <alignment vertical="center" wrapText="1"/>
    </xf>
    <xf numFmtId="166" fontId="0" fillId="0" borderId="1" xfId="1" applyNumberFormat="1" applyFont="1" applyBorder="1"/>
    <xf numFmtId="166" fontId="0" fillId="0" borderId="15" xfId="1" applyNumberFormat="1" applyFont="1" applyBorder="1"/>
    <xf numFmtId="16" fontId="0" fillId="0" borderId="0" xfId="0" applyNumberFormat="1"/>
    <xf numFmtId="0" fontId="0" fillId="0" borderId="5" xfId="0" applyBorder="1"/>
    <xf numFmtId="0" fontId="0" fillId="0" borderId="13" xfId="0" applyBorder="1"/>
    <xf numFmtId="167" fontId="0" fillId="0" borderId="1" xfId="2" applyNumberFormat="1" applyFont="1" applyBorder="1"/>
    <xf numFmtId="14" fontId="0" fillId="0" borderId="7" xfId="0" applyNumberFormat="1" applyBorder="1"/>
    <xf numFmtId="14" fontId="0" fillId="0" borderId="9" xfId="0" applyNumberFormat="1" applyBorder="1"/>
    <xf numFmtId="167" fontId="0" fillId="0" borderId="14" xfId="2" applyNumberFormat="1" applyFont="1" applyBorder="1"/>
    <xf numFmtId="0" fontId="0" fillId="0" borderId="7" xfId="0" applyFont="1" applyFill="1" applyBorder="1"/>
    <xf numFmtId="0" fontId="0" fillId="0" borderId="9" xfId="0" applyFont="1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2" fillId="0" borderId="0" xfId="0" applyFont="1" applyAlignment="1">
      <alignment horizontal="center" vertical="center"/>
    </xf>
    <xf numFmtId="167" fontId="0" fillId="0" borderId="0" xfId="0" applyNumberFormat="1"/>
    <xf numFmtId="0" fontId="0" fillId="0" borderId="1" xfId="0" applyNumberFormat="1" applyFont="1" applyBorder="1"/>
    <xf numFmtId="167" fontId="0" fillId="0" borderId="8" xfId="2" applyNumberFormat="1" applyFont="1" applyBorder="1"/>
    <xf numFmtId="167" fontId="0" fillId="0" borderId="10" xfId="2" applyNumberFormat="1" applyFont="1" applyBorder="1"/>
    <xf numFmtId="14" fontId="0" fillId="0" borderId="12" xfId="0" applyNumberFormat="1" applyBorder="1"/>
    <xf numFmtId="167" fontId="0" fillId="0" borderId="11" xfId="2" applyNumberFormat="1" applyFont="1" applyBorder="1"/>
    <xf numFmtId="0" fontId="2" fillId="0" borderId="3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 wrapText="1"/>
    </xf>
    <xf numFmtId="167" fontId="2" fillId="0" borderId="17" xfId="2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167" fontId="0" fillId="0" borderId="13" xfId="2" applyNumberFormat="1" applyFont="1" applyBorder="1"/>
    <xf numFmtId="167" fontId="0" fillId="0" borderId="6" xfId="2" applyNumberFormat="1" applyFont="1" applyBorder="1"/>
    <xf numFmtId="167" fontId="2" fillId="0" borderId="2" xfId="0" applyNumberFormat="1" applyFont="1" applyBorder="1"/>
    <xf numFmtId="0" fontId="3" fillId="0" borderId="18" xfId="3" applyFont="1" applyFill="1" applyBorder="1" applyAlignment="1">
      <alignment horizontal="justify" vertical="center" wrapText="1"/>
    </xf>
    <xf numFmtId="0" fontId="3" fillId="0" borderId="19" xfId="3" applyFont="1" applyFill="1" applyBorder="1" applyAlignment="1">
      <alignment horizontal="justify" vertical="center" wrapText="1"/>
    </xf>
    <xf numFmtId="0" fontId="3" fillId="0" borderId="20" xfId="3" applyFont="1" applyFill="1" applyBorder="1" applyAlignment="1">
      <alignment horizontal="justify" vertical="center" wrapText="1"/>
    </xf>
    <xf numFmtId="166" fontId="2" fillId="0" borderId="21" xfId="1" applyNumberFormat="1" applyFont="1" applyBorder="1"/>
    <xf numFmtId="0" fontId="5" fillId="0" borderId="1" xfId="0" applyFont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0" fillId="0" borderId="1" xfId="0" applyFont="1" applyBorder="1"/>
    <xf numFmtId="0" fontId="0" fillId="0" borderId="1" xfId="0" applyFont="1" applyBorder="1" applyAlignment="1">
      <alignment wrapText="1"/>
    </xf>
    <xf numFmtId="0" fontId="2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0" borderId="1" xfId="0" applyFont="1" applyBorder="1" applyAlignment="1">
      <alignment wrapText="1"/>
    </xf>
    <xf numFmtId="0" fontId="2" fillId="3" borderId="1" xfId="0" applyFont="1" applyFill="1" applyBorder="1" applyAlignment="1">
      <alignment horizontal="center" wrapText="1"/>
    </xf>
    <xf numFmtId="0" fontId="2" fillId="5" borderId="1" xfId="0" applyFont="1" applyFill="1" applyBorder="1" applyAlignment="1">
      <alignment horizontal="center" wrapText="1"/>
    </xf>
    <xf numFmtId="0" fontId="2" fillId="6" borderId="1" xfId="0" applyFont="1" applyFill="1" applyBorder="1" applyAlignment="1">
      <alignment horizontal="left" wrapText="1"/>
    </xf>
    <xf numFmtId="0" fontId="2" fillId="5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2" fillId="7" borderId="1" xfId="0" applyFont="1" applyFill="1" applyBorder="1" applyAlignment="1">
      <alignment horizontal="left" wrapText="1"/>
    </xf>
    <xf numFmtId="0" fontId="0" fillId="0" borderId="0" xfId="0" applyFont="1"/>
    <xf numFmtId="0" fontId="2" fillId="8" borderId="1" xfId="0" applyFont="1" applyFill="1" applyBorder="1"/>
    <xf numFmtId="0" fontId="7" fillId="0" borderId="0" xfId="0" applyFont="1"/>
    <xf numFmtId="0" fontId="3" fillId="0" borderId="19" xfId="3" applyFont="1" applyFill="1" applyBorder="1" applyAlignment="1">
      <alignment vertical="center" wrapText="1"/>
    </xf>
    <xf numFmtId="0" fontId="2" fillId="0" borderId="1" xfId="0" applyFont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2" fillId="7" borderId="1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0" xfId="0" applyFont="1" applyAlignment="1">
      <alignment horizontal="center"/>
    </xf>
    <xf numFmtId="0" fontId="2" fillId="8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7" fontId="0" fillId="0" borderId="23" xfId="1" applyNumberFormat="1" applyFont="1" applyBorder="1"/>
    <xf numFmtId="7" fontId="0" fillId="0" borderId="24" xfId="1" applyNumberFormat="1" applyFont="1" applyBorder="1"/>
    <xf numFmtId="166" fontId="0" fillId="0" borderId="24" xfId="1" applyNumberFormat="1" applyFont="1" applyBorder="1" applyAlignment="1">
      <alignment horizontal="right"/>
    </xf>
    <xf numFmtId="7" fontId="0" fillId="0" borderId="25" xfId="1" applyNumberFormat="1" applyFont="1" applyBorder="1"/>
    <xf numFmtId="14" fontId="0" fillId="0" borderId="18" xfId="0" applyNumberFormat="1" applyBorder="1"/>
    <xf numFmtId="14" fontId="0" fillId="0" borderId="19" xfId="0" applyNumberFormat="1" applyBorder="1"/>
    <xf numFmtId="14" fontId="0" fillId="0" borderId="19" xfId="0" applyNumberFormat="1" applyBorder="1" applyAlignment="1">
      <alignment horizontal="center"/>
    </xf>
    <xf numFmtId="14" fontId="0" fillId="0" borderId="20" xfId="0" applyNumberFormat="1" applyBorder="1"/>
    <xf numFmtId="0" fontId="2" fillId="9" borderId="21" xfId="0" applyFont="1" applyFill="1" applyBorder="1" applyAlignment="1">
      <alignment horizontal="center"/>
    </xf>
    <xf numFmtId="166" fontId="2" fillId="9" borderId="22" xfId="1" applyNumberFormat="1" applyFont="1" applyFill="1" applyBorder="1" applyAlignment="1">
      <alignment horizontal="center" vertical="center"/>
    </xf>
    <xf numFmtId="0" fontId="2" fillId="9" borderId="21" xfId="0" applyFont="1" applyFill="1" applyBorder="1" applyAlignment="1">
      <alignment horizontal="center" wrapText="1"/>
    </xf>
    <xf numFmtId="0" fontId="3" fillId="0" borderId="1" xfId="3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wrapText="1"/>
    </xf>
  </cellXfs>
  <cellStyles count="5">
    <cellStyle name="Millares" xfId="1" builtinId="3"/>
    <cellStyle name="Moneda" xfId="2" builtinId="4"/>
    <cellStyle name="Normal" xfId="0" builtinId="0"/>
    <cellStyle name="Normal 3 2" xfId="4"/>
    <cellStyle name="Normal 4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tabSelected="1" workbookViewId="0">
      <selection activeCell="A31" sqref="A31"/>
    </sheetView>
  </sheetViews>
  <sheetFormatPr baseColWidth="10" defaultRowHeight="15" x14ac:dyDescent="0.25"/>
  <cols>
    <col min="1" max="1" width="59.5703125" customWidth="1"/>
    <col min="2" max="2" width="17.85546875" style="6" bestFit="1" customWidth="1"/>
    <col min="3" max="3" width="14.85546875" customWidth="1"/>
    <col min="6" max="6" width="19.28515625" style="6" bestFit="1" customWidth="1"/>
  </cols>
  <sheetData>
    <row r="1" spans="1:8" ht="15.75" thickBot="1" x14ac:dyDescent="0.3"/>
    <row r="2" spans="1:8" ht="45.75" thickBot="1" x14ac:dyDescent="0.3">
      <c r="A2" s="77" t="s">
        <v>144</v>
      </c>
      <c r="B2" s="78" t="s">
        <v>87</v>
      </c>
      <c r="C2" s="79" t="s">
        <v>192</v>
      </c>
    </row>
    <row r="3" spans="1:8" ht="13.5" customHeight="1" x14ac:dyDescent="0.25">
      <c r="A3" s="39" t="s">
        <v>146</v>
      </c>
      <c r="B3" s="69">
        <v>17490000000</v>
      </c>
      <c r="C3" s="73">
        <v>43709</v>
      </c>
      <c r="H3" s="12"/>
    </row>
    <row r="4" spans="1:8" x14ac:dyDescent="0.25">
      <c r="A4" s="40" t="s">
        <v>67</v>
      </c>
      <c r="B4" s="70">
        <v>38328090</v>
      </c>
      <c r="C4" s="74">
        <v>43709</v>
      </c>
    </row>
    <row r="5" spans="1:8" ht="14.25" customHeight="1" x14ac:dyDescent="0.25">
      <c r="A5" s="40" t="s">
        <v>189</v>
      </c>
      <c r="B5" s="70">
        <v>3450000000</v>
      </c>
      <c r="C5" s="74">
        <v>43709</v>
      </c>
    </row>
    <row r="6" spans="1:8" x14ac:dyDescent="0.25">
      <c r="A6" s="40" t="s">
        <v>68</v>
      </c>
      <c r="B6" s="70">
        <v>7700000000</v>
      </c>
      <c r="C6" s="74">
        <v>43709</v>
      </c>
    </row>
    <row r="7" spans="1:8" x14ac:dyDescent="0.25">
      <c r="A7" s="59" t="s">
        <v>69</v>
      </c>
      <c r="B7" s="70">
        <v>58518132887</v>
      </c>
      <c r="C7" s="74">
        <v>43709</v>
      </c>
    </row>
    <row r="8" spans="1:8" ht="13.5" customHeight="1" x14ac:dyDescent="0.25">
      <c r="A8" s="59" t="s">
        <v>191</v>
      </c>
      <c r="B8" s="70">
        <v>1193750000</v>
      </c>
      <c r="C8" s="74">
        <v>43709</v>
      </c>
    </row>
    <row r="9" spans="1:8" ht="25.5" x14ac:dyDescent="0.25">
      <c r="A9" s="40" t="s">
        <v>71</v>
      </c>
      <c r="B9" s="70">
        <v>605000000</v>
      </c>
      <c r="C9" s="74">
        <v>43709</v>
      </c>
    </row>
    <row r="10" spans="1:8" ht="25.5" x14ac:dyDescent="0.25">
      <c r="A10" s="40" t="s">
        <v>72</v>
      </c>
      <c r="B10" s="70">
        <v>1725000000</v>
      </c>
      <c r="C10" s="74">
        <v>43709</v>
      </c>
    </row>
    <row r="11" spans="1:8" x14ac:dyDescent="0.25">
      <c r="A11" s="40" t="s">
        <v>73</v>
      </c>
      <c r="B11" s="70">
        <v>38328090</v>
      </c>
      <c r="C11" s="74">
        <v>43709</v>
      </c>
    </row>
    <row r="12" spans="1:8" x14ac:dyDescent="0.25">
      <c r="A12" s="40" t="s">
        <v>190</v>
      </c>
      <c r="B12" s="70">
        <v>10911540</v>
      </c>
      <c r="C12" s="75" t="s">
        <v>193</v>
      </c>
    </row>
    <row r="13" spans="1:8" x14ac:dyDescent="0.25">
      <c r="A13" s="40" t="s">
        <v>194</v>
      </c>
      <c r="B13" s="71" t="s">
        <v>88</v>
      </c>
      <c r="C13" s="74">
        <v>43709</v>
      </c>
    </row>
    <row r="14" spans="1:8" ht="15.75" thickBot="1" x14ac:dyDescent="0.3">
      <c r="A14" s="41" t="s">
        <v>145</v>
      </c>
      <c r="B14" s="72">
        <v>3000000000</v>
      </c>
      <c r="C14" s="76">
        <v>43709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6"/>
  <sheetViews>
    <sheetView workbookViewId="0">
      <selection activeCell="F17" sqref="F17"/>
    </sheetView>
  </sheetViews>
  <sheetFormatPr baseColWidth="10" defaultRowHeight="15" x14ac:dyDescent="0.25"/>
  <cols>
    <col min="1" max="1" width="49.85546875" bestFit="1" customWidth="1"/>
    <col min="2" max="2" width="16.7109375" style="6" bestFit="1" customWidth="1"/>
  </cols>
  <sheetData>
    <row r="1" spans="1:2" x14ac:dyDescent="0.25">
      <c r="A1" s="7" t="s">
        <v>69</v>
      </c>
      <c r="B1" s="8" t="s">
        <v>86</v>
      </c>
    </row>
    <row r="2" spans="1:2" x14ac:dyDescent="0.25">
      <c r="A2" s="9" t="s">
        <v>75</v>
      </c>
      <c r="B2" s="10">
        <v>25942447272</v>
      </c>
    </row>
    <row r="3" spans="1:2" x14ac:dyDescent="0.25">
      <c r="A3" s="5" t="s">
        <v>70</v>
      </c>
      <c r="B3" s="10">
        <v>3669632458</v>
      </c>
    </row>
    <row r="4" spans="1:2" x14ac:dyDescent="0.25">
      <c r="A4" s="5" t="s">
        <v>81</v>
      </c>
      <c r="B4" s="10">
        <v>12811511451</v>
      </c>
    </row>
    <row r="5" spans="1:2" x14ac:dyDescent="0.25">
      <c r="A5" s="5" t="s">
        <v>82</v>
      </c>
      <c r="B5" s="10">
        <v>11662437999</v>
      </c>
    </row>
    <row r="6" spans="1:2" x14ac:dyDescent="0.25">
      <c r="A6" s="5" t="s">
        <v>83</v>
      </c>
      <c r="B6" s="10">
        <v>690228121</v>
      </c>
    </row>
    <row r="7" spans="1:2" x14ac:dyDescent="0.25">
      <c r="A7" s="5" t="s">
        <v>84</v>
      </c>
      <c r="B7" s="10">
        <v>82465050</v>
      </c>
    </row>
    <row r="8" spans="1:2" x14ac:dyDescent="0.25">
      <c r="A8" s="5" t="s">
        <v>85</v>
      </c>
      <c r="B8" s="10">
        <v>18682015</v>
      </c>
    </row>
    <row r="9" spans="1:2" x14ac:dyDescent="0.25">
      <c r="A9" s="9" t="s">
        <v>74</v>
      </c>
      <c r="B9" s="10">
        <v>918640799</v>
      </c>
    </row>
    <row r="10" spans="1:2" x14ac:dyDescent="0.25">
      <c r="A10" s="9" t="s">
        <v>76</v>
      </c>
      <c r="B10" s="10">
        <v>547604249</v>
      </c>
    </row>
    <row r="11" spans="1:2" x14ac:dyDescent="0.25">
      <c r="A11" s="9" t="s">
        <v>77</v>
      </c>
      <c r="B11" s="10">
        <v>750000000</v>
      </c>
    </row>
    <row r="12" spans="1:2" ht="25.5" x14ac:dyDescent="0.25">
      <c r="A12" s="9" t="s">
        <v>78</v>
      </c>
      <c r="B12" s="10">
        <v>753312000</v>
      </c>
    </row>
    <row r="13" spans="1:2" x14ac:dyDescent="0.25">
      <c r="A13" s="9" t="s">
        <v>79</v>
      </c>
      <c r="B13" s="10">
        <v>571671473</v>
      </c>
    </row>
    <row r="14" spans="1:2" ht="15.75" thickBot="1" x14ac:dyDescent="0.3">
      <c r="A14" s="9" t="s">
        <v>80</v>
      </c>
      <c r="B14" s="11">
        <v>99500000</v>
      </c>
    </row>
    <row r="15" spans="1:2" x14ac:dyDescent="0.25">
      <c r="B15" s="42">
        <f>SUM(B2:B14)</f>
        <v>58518132887</v>
      </c>
    </row>
    <row r="16" spans="1:2" ht="46.5" customHeight="1" x14ac:dyDescent="0.25">
      <c r="A16" s="80" t="s">
        <v>98</v>
      </c>
      <c r="B16" s="80"/>
    </row>
  </sheetData>
  <mergeCells count="1">
    <mergeCell ref="A16:B1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8"/>
  <sheetViews>
    <sheetView workbookViewId="0">
      <selection activeCell="A15" sqref="A15"/>
    </sheetView>
  </sheetViews>
  <sheetFormatPr baseColWidth="10" defaultRowHeight="15" x14ac:dyDescent="0.25"/>
  <cols>
    <col min="1" max="1" width="8.42578125" bestFit="1" customWidth="1"/>
    <col min="2" max="2" width="9.140625" bestFit="1" customWidth="1"/>
    <col min="3" max="3" width="13.5703125" bestFit="1" customWidth="1"/>
    <col min="4" max="4" width="12.5703125" bestFit="1" customWidth="1"/>
    <col min="5" max="5" width="8.85546875" bestFit="1" customWidth="1"/>
    <col min="6" max="6" width="9.140625" bestFit="1" customWidth="1"/>
    <col min="7" max="7" width="11" bestFit="1" customWidth="1"/>
    <col min="8" max="8" width="13.140625" bestFit="1" customWidth="1"/>
    <col min="9" max="9" width="20.42578125" bestFit="1" customWidth="1"/>
    <col min="11" max="11" width="8.5703125" bestFit="1" customWidth="1"/>
    <col min="13" max="13" width="14" bestFit="1" customWidth="1"/>
    <col min="14" max="14" width="14.5703125" bestFit="1" customWidth="1"/>
    <col min="15" max="15" width="15.5703125" bestFit="1" customWidth="1"/>
    <col min="16" max="16" width="13.7109375" customWidth="1"/>
    <col min="17" max="17" width="18.7109375" customWidth="1"/>
  </cols>
  <sheetData>
    <row r="1" spans="1:17" ht="15.75" thickBot="1" x14ac:dyDescent="0.3"/>
    <row r="2" spans="1:17" s="23" customFormat="1" ht="43.5" customHeight="1" thickBot="1" x14ac:dyDescent="0.3">
      <c r="A2" s="30" t="s">
        <v>0</v>
      </c>
      <c r="B2" s="31" t="s">
        <v>1</v>
      </c>
      <c r="C2" s="31" t="s">
        <v>2</v>
      </c>
      <c r="D2" s="31" t="s">
        <v>3</v>
      </c>
      <c r="E2" s="31" t="s">
        <v>4</v>
      </c>
      <c r="F2" s="31" t="s">
        <v>5</v>
      </c>
      <c r="G2" s="31" t="s">
        <v>6</v>
      </c>
      <c r="H2" s="31" t="s">
        <v>7</v>
      </c>
      <c r="I2" s="31" t="s">
        <v>8</v>
      </c>
      <c r="J2" s="31" t="s">
        <v>9</v>
      </c>
      <c r="K2" s="32" t="s">
        <v>10</v>
      </c>
      <c r="L2" s="33" t="s">
        <v>94</v>
      </c>
      <c r="M2" s="33" t="s">
        <v>97</v>
      </c>
      <c r="N2" s="34" t="s">
        <v>95</v>
      </c>
      <c r="O2" s="34" t="s">
        <v>96</v>
      </c>
      <c r="P2" s="30" t="s">
        <v>89</v>
      </c>
      <c r="Q2" s="35" t="s">
        <v>188</v>
      </c>
    </row>
    <row r="3" spans="1:17" x14ac:dyDescent="0.25">
      <c r="A3" s="13" t="s">
        <v>24</v>
      </c>
      <c r="B3" s="14" t="s">
        <v>11</v>
      </c>
      <c r="C3" s="14" t="s">
        <v>12</v>
      </c>
      <c r="D3" s="14" t="s">
        <v>13</v>
      </c>
      <c r="E3" s="14">
        <v>2016</v>
      </c>
      <c r="F3" s="14" t="s">
        <v>14</v>
      </c>
      <c r="G3" s="21">
        <v>1999</v>
      </c>
      <c r="H3" s="14" t="s">
        <v>15</v>
      </c>
      <c r="I3" s="14" t="s">
        <v>90</v>
      </c>
      <c r="J3" s="14" t="s">
        <v>16</v>
      </c>
      <c r="K3" s="14" t="s">
        <v>17</v>
      </c>
      <c r="L3" s="14">
        <v>3006124</v>
      </c>
      <c r="M3" s="36">
        <v>61600000</v>
      </c>
      <c r="N3" s="36">
        <v>0</v>
      </c>
      <c r="O3" s="37">
        <f>+M3+N3</f>
        <v>61600000</v>
      </c>
      <c r="P3" s="28">
        <v>43888</v>
      </c>
      <c r="Q3" s="29">
        <f>895750*1.07</f>
        <v>958452.5</v>
      </c>
    </row>
    <row r="4" spans="1:17" x14ac:dyDescent="0.25">
      <c r="A4" s="3" t="s">
        <v>18</v>
      </c>
      <c r="B4" s="2" t="s">
        <v>19</v>
      </c>
      <c r="C4" s="2" t="s">
        <v>20</v>
      </c>
      <c r="D4" s="2" t="s">
        <v>21</v>
      </c>
      <c r="E4" s="2">
        <v>2016</v>
      </c>
      <c r="F4" s="2" t="s">
        <v>14</v>
      </c>
      <c r="G4" s="1">
        <v>2982</v>
      </c>
      <c r="H4" s="2" t="s">
        <v>22</v>
      </c>
      <c r="I4" s="2" t="s">
        <v>91</v>
      </c>
      <c r="J4" s="2" t="s">
        <v>23</v>
      </c>
      <c r="K4" s="2" t="s">
        <v>17</v>
      </c>
      <c r="L4" s="2">
        <v>9008198</v>
      </c>
      <c r="M4" s="15">
        <v>165100000</v>
      </c>
      <c r="N4" s="15">
        <v>60500000</v>
      </c>
      <c r="O4" s="26">
        <f t="shared" ref="O4:O13" si="0">+M4+N4</f>
        <v>225600000</v>
      </c>
      <c r="P4" s="16">
        <v>43901</v>
      </c>
      <c r="Q4" s="26">
        <f>1073800*1.07</f>
        <v>1148966</v>
      </c>
    </row>
    <row r="5" spans="1:17" x14ac:dyDescent="0.25">
      <c r="A5" s="3" t="s">
        <v>25</v>
      </c>
      <c r="B5" s="2" t="s">
        <v>11</v>
      </c>
      <c r="C5" s="2" t="s">
        <v>12</v>
      </c>
      <c r="D5" s="2" t="s">
        <v>13</v>
      </c>
      <c r="E5" s="2">
        <v>2015</v>
      </c>
      <c r="F5" s="2" t="s">
        <v>14</v>
      </c>
      <c r="G5" s="1">
        <v>2000</v>
      </c>
      <c r="H5" s="2" t="s">
        <v>26</v>
      </c>
      <c r="I5" s="2" t="s">
        <v>27</v>
      </c>
      <c r="J5" s="2" t="s">
        <v>16</v>
      </c>
      <c r="K5" s="2" t="s">
        <v>17</v>
      </c>
      <c r="L5" s="2">
        <v>3006124</v>
      </c>
      <c r="M5" s="15">
        <v>55900000</v>
      </c>
      <c r="N5" s="15">
        <v>0</v>
      </c>
      <c r="O5" s="26">
        <f t="shared" si="0"/>
        <v>55900000</v>
      </c>
      <c r="P5" s="16">
        <v>44001</v>
      </c>
      <c r="Q5" s="26">
        <f>895750*1.07</f>
        <v>958452.5</v>
      </c>
    </row>
    <row r="6" spans="1:17" x14ac:dyDescent="0.25">
      <c r="A6" s="3" t="s">
        <v>28</v>
      </c>
      <c r="B6" s="2" t="s">
        <v>29</v>
      </c>
      <c r="C6" s="2" t="s">
        <v>30</v>
      </c>
      <c r="D6" s="2" t="s">
        <v>66</v>
      </c>
      <c r="E6" s="2">
        <v>2014</v>
      </c>
      <c r="F6" s="2" t="s">
        <v>14</v>
      </c>
      <c r="G6" s="1">
        <v>644</v>
      </c>
      <c r="H6" s="2" t="s">
        <v>31</v>
      </c>
      <c r="I6" s="2" t="s">
        <v>36</v>
      </c>
      <c r="J6" s="2" t="s">
        <v>32</v>
      </c>
      <c r="K6" s="2" t="s">
        <v>17</v>
      </c>
      <c r="L6" s="2">
        <v>8817058</v>
      </c>
      <c r="M6" s="15">
        <v>18100000</v>
      </c>
      <c r="N6" s="15">
        <v>0</v>
      </c>
      <c r="O6" s="26">
        <f t="shared" si="0"/>
        <v>18100000</v>
      </c>
      <c r="P6" s="16">
        <v>43968</v>
      </c>
      <c r="Q6" s="26">
        <f>710650*1.07</f>
        <v>760395.5</v>
      </c>
    </row>
    <row r="7" spans="1:17" x14ac:dyDescent="0.25">
      <c r="A7" s="3" t="s">
        <v>33</v>
      </c>
      <c r="B7" s="2" t="s">
        <v>29</v>
      </c>
      <c r="C7" s="2" t="s">
        <v>30</v>
      </c>
      <c r="D7" s="2" t="s">
        <v>66</v>
      </c>
      <c r="E7" s="2">
        <v>2014</v>
      </c>
      <c r="F7" s="2" t="s">
        <v>14</v>
      </c>
      <c r="G7" s="1">
        <v>644</v>
      </c>
      <c r="H7" s="2" t="s">
        <v>34</v>
      </c>
      <c r="I7" s="2" t="s">
        <v>35</v>
      </c>
      <c r="J7" s="2" t="s">
        <v>32</v>
      </c>
      <c r="K7" s="2" t="s">
        <v>17</v>
      </c>
      <c r="L7" s="2">
        <v>8817058</v>
      </c>
      <c r="M7" s="15">
        <v>18100000</v>
      </c>
      <c r="N7" s="15">
        <v>0</v>
      </c>
      <c r="O7" s="26">
        <f t="shared" si="0"/>
        <v>18100000</v>
      </c>
      <c r="P7" s="16">
        <v>43979</v>
      </c>
      <c r="Q7" s="26">
        <f>710650*1.07</f>
        <v>760395.5</v>
      </c>
    </row>
    <row r="8" spans="1:17" x14ac:dyDescent="0.25">
      <c r="A8" s="19" t="s">
        <v>37</v>
      </c>
      <c r="B8" s="2" t="s">
        <v>38</v>
      </c>
      <c r="C8" s="2" t="s">
        <v>39</v>
      </c>
      <c r="D8" s="25" t="s">
        <v>92</v>
      </c>
      <c r="E8" s="2">
        <v>2014</v>
      </c>
      <c r="F8" s="2" t="s">
        <v>14</v>
      </c>
      <c r="G8" s="1">
        <v>3907</v>
      </c>
      <c r="H8" s="2" t="s">
        <v>40</v>
      </c>
      <c r="I8" s="2" t="s">
        <v>41</v>
      </c>
      <c r="J8" s="2" t="s">
        <v>42</v>
      </c>
      <c r="K8" s="2" t="s">
        <v>17</v>
      </c>
      <c r="L8" s="2">
        <v>3212093</v>
      </c>
      <c r="M8" s="15">
        <v>63000000</v>
      </c>
      <c r="N8" s="15">
        <v>176450000</v>
      </c>
      <c r="O8" s="26">
        <f t="shared" si="0"/>
        <v>239450000</v>
      </c>
      <c r="P8" s="16">
        <v>43769</v>
      </c>
      <c r="Q8" s="26">
        <f>1073800</f>
        <v>1073800</v>
      </c>
    </row>
    <row r="9" spans="1:17" x14ac:dyDescent="0.25">
      <c r="A9" s="19" t="s">
        <v>43</v>
      </c>
      <c r="B9" s="2" t="s">
        <v>11</v>
      </c>
      <c r="C9" s="2" t="s">
        <v>12</v>
      </c>
      <c r="D9" s="2" t="s">
        <v>13</v>
      </c>
      <c r="E9" s="2">
        <v>2016</v>
      </c>
      <c r="F9" s="2" t="s">
        <v>14</v>
      </c>
      <c r="G9" s="1">
        <v>1999</v>
      </c>
      <c r="H9" s="2" t="s">
        <v>44</v>
      </c>
      <c r="I9" s="2" t="s">
        <v>45</v>
      </c>
      <c r="J9" s="2" t="s">
        <v>16</v>
      </c>
      <c r="K9" s="2" t="s">
        <v>17</v>
      </c>
      <c r="L9" s="2">
        <v>3006124</v>
      </c>
      <c r="M9" s="15">
        <v>61600000</v>
      </c>
      <c r="N9" s="15">
        <v>0</v>
      </c>
      <c r="O9" s="26">
        <f t="shared" si="0"/>
        <v>61600000</v>
      </c>
      <c r="P9" s="16">
        <v>43888</v>
      </c>
      <c r="Q9" s="26">
        <f>895750*1.07</f>
        <v>958452.5</v>
      </c>
    </row>
    <row r="10" spans="1:17" x14ac:dyDescent="0.25">
      <c r="A10" s="19" t="s">
        <v>46</v>
      </c>
      <c r="B10" s="2" t="s">
        <v>11</v>
      </c>
      <c r="C10" s="2" t="s">
        <v>12</v>
      </c>
      <c r="D10" s="2" t="s">
        <v>13</v>
      </c>
      <c r="E10" s="2">
        <v>2015</v>
      </c>
      <c r="F10" s="2" t="s">
        <v>14</v>
      </c>
      <c r="G10" s="1">
        <v>1999</v>
      </c>
      <c r="H10" s="2" t="s">
        <v>47</v>
      </c>
      <c r="I10" s="2" t="s">
        <v>48</v>
      </c>
      <c r="J10" s="2" t="s">
        <v>16</v>
      </c>
      <c r="K10" s="2" t="s">
        <v>17</v>
      </c>
      <c r="L10" s="2">
        <v>3006124</v>
      </c>
      <c r="M10" s="15">
        <v>55900000</v>
      </c>
      <c r="N10" s="15">
        <v>0</v>
      </c>
      <c r="O10" s="26">
        <f t="shared" si="0"/>
        <v>55900000</v>
      </c>
      <c r="P10" s="16">
        <v>43920</v>
      </c>
      <c r="Q10" s="26">
        <f>895750*1.07</f>
        <v>958452.5</v>
      </c>
    </row>
    <row r="11" spans="1:17" x14ac:dyDescent="0.25">
      <c r="A11" s="19" t="s">
        <v>49</v>
      </c>
      <c r="B11" s="2" t="s">
        <v>11</v>
      </c>
      <c r="C11" s="2" t="s">
        <v>12</v>
      </c>
      <c r="D11" s="2" t="s">
        <v>13</v>
      </c>
      <c r="E11" s="2">
        <v>2015</v>
      </c>
      <c r="F11" s="2" t="s">
        <v>14</v>
      </c>
      <c r="G11" s="1">
        <v>1999</v>
      </c>
      <c r="H11" s="2" t="s">
        <v>50</v>
      </c>
      <c r="I11" s="2" t="s">
        <v>51</v>
      </c>
      <c r="J11" s="2" t="s">
        <v>16</v>
      </c>
      <c r="K11" s="2" t="s">
        <v>17</v>
      </c>
      <c r="L11" s="2">
        <v>3006124</v>
      </c>
      <c r="M11" s="15">
        <v>55900000</v>
      </c>
      <c r="N11" s="15">
        <v>0</v>
      </c>
      <c r="O11" s="26">
        <f t="shared" si="0"/>
        <v>55900000</v>
      </c>
      <c r="P11" s="16">
        <v>44001</v>
      </c>
      <c r="Q11" s="26">
        <f>895750*1.07</f>
        <v>958452.5</v>
      </c>
    </row>
    <row r="12" spans="1:17" x14ac:dyDescent="0.25">
      <c r="A12" s="19" t="s">
        <v>52</v>
      </c>
      <c r="B12" s="2" t="s">
        <v>11</v>
      </c>
      <c r="C12" s="2" t="s">
        <v>12</v>
      </c>
      <c r="D12" s="2" t="s">
        <v>13</v>
      </c>
      <c r="E12" s="2">
        <v>2015</v>
      </c>
      <c r="F12" s="2" t="s">
        <v>14</v>
      </c>
      <c r="G12" s="1">
        <v>1999</v>
      </c>
      <c r="H12" s="2" t="s">
        <v>53</v>
      </c>
      <c r="I12" s="2" t="s">
        <v>54</v>
      </c>
      <c r="J12" s="2" t="s">
        <v>16</v>
      </c>
      <c r="K12" s="2" t="s">
        <v>17</v>
      </c>
      <c r="L12" s="2">
        <v>3006124</v>
      </c>
      <c r="M12" s="15">
        <v>55900000</v>
      </c>
      <c r="N12" s="15">
        <v>0</v>
      </c>
      <c r="O12" s="26">
        <f t="shared" si="0"/>
        <v>55900000</v>
      </c>
      <c r="P12" s="16">
        <v>43920</v>
      </c>
      <c r="Q12" s="26">
        <f>895750*1.07</f>
        <v>958452.5</v>
      </c>
    </row>
    <row r="13" spans="1:17" ht="15.75" thickBot="1" x14ac:dyDescent="0.3">
      <c r="A13" s="20" t="s">
        <v>55</v>
      </c>
      <c r="B13" s="4" t="s">
        <v>56</v>
      </c>
      <c r="C13" s="4" t="s">
        <v>93</v>
      </c>
      <c r="D13" s="4" t="s">
        <v>57</v>
      </c>
      <c r="E13" s="4">
        <v>2017</v>
      </c>
      <c r="F13" s="4" t="s">
        <v>14</v>
      </c>
      <c r="G13" s="22">
        <v>5123</v>
      </c>
      <c r="H13" s="4" t="s">
        <v>58</v>
      </c>
      <c r="I13" s="4" t="s">
        <v>59</v>
      </c>
      <c r="J13" s="4" t="s">
        <v>60</v>
      </c>
      <c r="K13" s="4" t="s">
        <v>17</v>
      </c>
      <c r="L13" s="4">
        <v>3703016</v>
      </c>
      <c r="M13" s="18">
        <v>180700000</v>
      </c>
      <c r="N13" s="18">
        <v>165000000</v>
      </c>
      <c r="O13" s="27">
        <f t="shared" si="0"/>
        <v>345700000</v>
      </c>
      <c r="P13" s="17">
        <v>43845</v>
      </c>
      <c r="Q13" s="27">
        <f>1073800*1.07</f>
        <v>1148966</v>
      </c>
    </row>
    <row r="14" spans="1:17" ht="15.75" thickBot="1" x14ac:dyDescent="0.3">
      <c r="O14" s="38">
        <f>SUM(O3:O13)</f>
        <v>1193750000</v>
      </c>
      <c r="Q14" s="38">
        <f>SUM(Q3:Q13)</f>
        <v>10643238</v>
      </c>
    </row>
    <row r="16" spans="1:17" x14ac:dyDescent="0.25">
      <c r="A16" t="s">
        <v>195</v>
      </c>
    </row>
    <row r="18" spans="14:15" x14ac:dyDescent="0.25">
      <c r="N18" s="24"/>
      <c r="O18" s="24"/>
    </row>
  </sheetData>
  <pageMargins left="0.70866141732283472" right="0.70866141732283472" top="0.74803149606299213" bottom="0.74803149606299213" header="0.31496062992125984" footer="0.31496062992125984"/>
  <pageSetup paperSize="9" scale="6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9"/>
  <sheetViews>
    <sheetView workbookViewId="0">
      <selection activeCell="D88" sqref="D88"/>
    </sheetView>
  </sheetViews>
  <sheetFormatPr baseColWidth="10" defaultRowHeight="15" x14ac:dyDescent="0.25"/>
  <cols>
    <col min="1" max="1" width="69.85546875" customWidth="1"/>
    <col min="2" max="2" width="15.5703125" style="68" customWidth="1"/>
  </cols>
  <sheetData>
    <row r="1" spans="1:2" ht="18.75" x14ac:dyDescent="0.3">
      <c r="A1" s="43" t="s">
        <v>61</v>
      </c>
      <c r="B1" s="43" t="s">
        <v>99</v>
      </c>
    </row>
    <row r="2" spans="1:2" ht="15.75" x14ac:dyDescent="0.25">
      <c r="A2" s="44" t="s">
        <v>100</v>
      </c>
      <c r="B2" s="44">
        <v>9</v>
      </c>
    </row>
    <row r="3" spans="1:2" x14ac:dyDescent="0.25">
      <c r="A3" s="45" t="s">
        <v>62</v>
      </c>
      <c r="B3" s="60"/>
    </row>
    <row r="4" spans="1:2" x14ac:dyDescent="0.25">
      <c r="A4" s="45" t="s">
        <v>101</v>
      </c>
      <c r="B4" s="60"/>
    </row>
    <row r="5" spans="1:2" x14ac:dyDescent="0.25">
      <c r="A5" s="45" t="s">
        <v>102</v>
      </c>
      <c r="B5" s="60"/>
    </row>
    <row r="6" spans="1:2" x14ac:dyDescent="0.25">
      <c r="A6" s="45" t="s">
        <v>103</v>
      </c>
      <c r="B6" s="60"/>
    </row>
    <row r="7" spans="1:2" x14ac:dyDescent="0.25">
      <c r="A7" s="45" t="s">
        <v>63</v>
      </c>
      <c r="B7" s="60"/>
    </row>
    <row r="8" spans="1:2" x14ac:dyDescent="0.25">
      <c r="A8" s="45" t="s">
        <v>104</v>
      </c>
      <c r="B8" s="60"/>
    </row>
    <row r="9" spans="1:2" x14ac:dyDescent="0.25">
      <c r="A9" s="45" t="s">
        <v>105</v>
      </c>
      <c r="B9" s="60"/>
    </row>
    <row r="10" spans="1:2" x14ac:dyDescent="0.25">
      <c r="A10" s="45" t="s">
        <v>106</v>
      </c>
      <c r="B10" s="60"/>
    </row>
    <row r="11" spans="1:2" ht="45" x14ac:dyDescent="0.25">
      <c r="A11" s="46" t="s">
        <v>107</v>
      </c>
      <c r="B11" s="60"/>
    </row>
    <row r="12" spans="1:2" x14ac:dyDescent="0.25">
      <c r="A12" s="47" t="s">
        <v>64</v>
      </c>
      <c r="B12" s="47">
        <v>6</v>
      </c>
    </row>
    <row r="13" spans="1:2" x14ac:dyDescent="0.25">
      <c r="A13" s="45" t="s">
        <v>65</v>
      </c>
      <c r="B13" s="60"/>
    </row>
    <row r="14" spans="1:2" x14ac:dyDescent="0.25">
      <c r="A14" s="45" t="s">
        <v>108</v>
      </c>
      <c r="B14" s="60"/>
    </row>
    <row r="15" spans="1:2" x14ac:dyDescent="0.25">
      <c r="A15" s="45" t="s">
        <v>109</v>
      </c>
      <c r="B15" s="60"/>
    </row>
    <row r="16" spans="1:2" x14ac:dyDescent="0.25">
      <c r="A16" s="45" t="s">
        <v>110</v>
      </c>
      <c r="B16" s="60"/>
    </row>
    <row r="17" spans="1:2" x14ac:dyDescent="0.25">
      <c r="A17" s="45" t="s">
        <v>111</v>
      </c>
      <c r="B17" s="60"/>
    </row>
    <row r="18" spans="1:2" x14ac:dyDescent="0.25">
      <c r="A18" s="45" t="s">
        <v>112</v>
      </c>
      <c r="B18" s="60"/>
    </row>
    <row r="19" spans="1:2" x14ac:dyDescent="0.25">
      <c r="A19" s="81" t="s">
        <v>113</v>
      </c>
      <c r="B19" s="81"/>
    </row>
    <row r="20" spans="1:2" x14ac:dyDescent="0.25">
      <c r="A20" s="46" t="s">
        <v>147</v>
      </c>
      <c r="B20" s="60">
        <v>1</v>
      </c>
    </row>
    <row r="21" spans="1:2" x14ac:dyDescent="0.25">
      <c r="A21" s="48" t="s">
        <v>114</v>
      </c>
      <c r="B21" s="48">
        <v>5</v>
      </c>
    </row>
    <row r="22" spans="1:2" x14ac:dyDescent="0.25">
      <c r="A22" s="49" t="s">
        <v>148</v>
      </c>
      <c r="B22" s="61"/>
    </row>
    <row r="23" spans="1:2" x14ac:dyDescent="0.25">
      <c r="A23" s="49" t="s">
        <v>149</v>
      </c>
      <c r="B23" s="61"/>
    </row>
    <row r="24" spans="1:2" x14ac:dyDescent="0.25">
      <c r="A24" s="49" t="s">
        <v>150</v>
      </c>
      <c r="B24" s="61"/>
    </row>
    <row r="25" spans="1:2" x14ac:dyDescent="0.25">
      <c r="A25" s="49" t="s">
        <v>151</v>
      </c>
      <c r="B25" s="61"/>
    </row>
    <row r="26" spans="1:2" x14ac:dyDescent="0.25">
      <c r="A26" s="49" t="s">
        <v>152</v>
      </c>
      <c r="B26" s="61"/>
    </row>
    <row r="27" spans="1:2" x14ac:dyDescent="0.25">
      <c r="A27" s="50" t="s">
        <v>115</v>
      </c>
      <c r="B27" s="48">
        <v>4</v>
      </c>
    </row>
    <row r="28" spans="1:2" x14ac:dyDescent="0.25">
      <c r="A28" s="49" t="s">
        <v>153</v>
      </c>
      <c r="B28" s="61"/>
    </row>
    <row r="29" spans="1:2" x14ac:dyDescent="0.25">
      <c r="A29" s="51" t="s">
        <v>116</v>
      </c>
      <c r="B29" s="53"/>
    </row>
    <row r="30" spans="1:2" x14ac:dyDescent="0.25">
      <c r="A30" s="49" t="s">
        <v>154</v>
      </c>
      <c r="B30" s="61"/>
    </row>
    <row r="31" spans="1:2" x14ac:dyDescent="0.25">
      <c r="A31" s="51" t="s">
        <v>117</v>
      </c>
      <c r="B31" s="53"/>
    </row>
    <row r="32" spans="1:2" x14ac:dyDescent="0.25">
      <c r="A32" s="49" t="s">
        <v>155</v>
      </c>
      <c r="B32" s="61"/>
    </row>
    <row r="33" spans="1:2" x14ac:dyDescent="0.25">
      <c r="A33" s="51" t="s">
        <v>118</v>
      </c>
      <c r="B33" s="53"/>
    </row>
    <row r="34" spans="1:2" x14ac:dyDescent="0.25">
      <c r="A34" s="49" t="s">
        <v>156</v>
      </c>
      <c r="B34" s="60"/>
    </row>
    <row r="35" spans="1:2" x14ac:dyDescent="0.25">
      <c r="A35" s="50" t="s">
        <v>119</v>
      </c>
      <c r="B35" s="48">
        <v>15</v>
      </c>
    </row>
    <row r="36" spans="1:2" x14ac:dyDescent="0.25">
      <c r="A36" s="49" t="s">
        <v>157</v>
      </c>
      <c r="B36" s="61"/>
    </row>
    <row r="37" spans="1:2" x14ac:dyDescent="0.25">
      <c r="A37" s="51" t="s">
        <v>120</v>
      </c>
      <c r="B37" s="53"/>
    </row>
    <row r="38" spans="1:2" x14ac:dyDescent="0.25">
      <c r="A38" s="49" t="s">
        <v>158</v>
      </c>
      <c r="B38" s="61"/>
    </row>
    <row r="39" spans="1:2" x14ac:dyDescent="0.25">
      <c r="A39" s="52" t="s">
        <v>121</v>
      </c>
      <c r="B39" s="62"/>
    </row>
    <row r="40" spans="1:2" x14ac:dyDescent="0.25">
      <c r="A40" s="49" t="s">
        <v>159</v>
      </c>
      <c r="B40" s="60"/>
    </row>
    <row r="41" spans="1:2" x14ac:dyDescent="0.25">
      <c r="A41" s="49" t="s">
        <v>160</v>
      </c>
      <c r="B41" s="60"/>
    </row>
    <row r="42" spans="1:2" x14ac:dyDescent="0.25">
      <c r="A42" s="49" t="s">
        <v>161</v>
      </c>
      <c r="B42" s="63"/>
    </row>
    <row r="43" spans="1:2" x14ac:dyDescent="0.25">
      <c r="A43" s="49" t="s">
        <v>162</v>
      </c>
      <c r="B43" s="63"/>
    </row>
    <row r="44" spans="1:2" x14ac:dyDescent="0.25">
      <c r="A44" s="49" t="s">
        <v>163</v>
      </c>
      <c r="B44" s="63"/>
    </row>
    <row r="45" spans="1:2" x14ac:dyDescent="0.25">
      <c r="A45" s="49" t="s">
        <v>164</v>
      </c>
      <c r="B45" s="63"/>
    </row>
    <row r="46" spans="1:2" x14ac:dyDescent="0.25">
      <c r="A46" s="49" t="s">
        <v>165</v>
      </c>
      <c r="B46" s="63"/>
    </row>
    <row r="47" spans="1:2" x14ac:dyDescent="0.25">
      <c r="A47" s="49" t="s">
        <v>166</v>
      </c>
      <c r="B47" s="63"/>
    </row>
    <row r="48" spans="1:2" x14ac:dyDescent="0.25">
      <c r="A48" s="51" t="s">
        <v>122</v>
      </c>
      <c r="B48" s="53"/>
    </row>
    <row r="49" spans="1:2" x14ac:dyDescent="0.25">
      <c r="A49" s="49" t="s">
        <v>167</v>
      </c>
      <c r="B49" s="63"/>
    </row>
    <row r="50" spans="1:2" x14ac:dyDescent="0.25">
      <c r="A50" s="53" t="s">
        <v>123</v>
      </c>
      <c r="B50" s="53"/>
    </row>
    <row r="51" spans="1:2" x14ac:dyDescent="0.25">
      <c r="A51" s="49" t="s">
        <v>168</v>
      </c>
      <c r="B51" s="63"/>
    </row>
    <row r="52" spans="1:2" x14ac:dyDescent="0.25">
      <c r="A52" s="52" t="s">
        <v>124</v>
      </c>
      <c r="B52" s="62"/>
    </row>
    <row r="53" spans="1:2" x14ac:dyDescent="0.25">
      <c r="A53" s="49" t="s">
        <v>169</v>
      </c>
      <c r="B53" s="63"/>
    </row>
    <row r="54" spans="1:2" x14ac:dyDescent="0.25">
      <c r="A54" s="52" t="s">
        <v>125</v>
      </c>
      <c r="B54" s="62"/>
    </row>
    <row r="55" spans="1:2" x14ac:dyDescent="0.25">
      <c r="A55" s="49" t="s">
        <v>170</v>
      </c>
      <c r="B55" s="63"/>
    </row>
    <row r="56" spans="1:2" x14ac:dyDescent="0.25">
      <c r="A56" s="52" t="s">
        <v>126</v>
      </c>
      <c r="B56" s="62"/>
    </row>
    <row r="57" spans="1:2" x14ac:dyDescent="0.25">
      <c r="A57" s="49" t="s">
        <v>171</v>
      </c>
      <c r="B57" s="63"/>
    </row>
    <row r="58" spans="1:2" x14ac:dyDescent="0.25">
      <c r="A58" s="50" t="s">
        <v>127</v>
      </c>
      <c r="B58" s="48">
        <v>7</v>
      </c>
    </row>
    <row r="59" spans="1:2" x14ac:dyDescent="0.25">
      <c r="A59" s="49" t="s">
        <v>172</v>
      </c>
      <c r="B59" s="60"/>
    </row>
    <row r="60" spans="1:2" x14ac:dyDescent="0.25">
      <c r="A60" s="51" t="s">
        <v>128</v>
      </c>
      <c r="B60" s="53"/>
    </row>
    <row r="61" spans="1:2" x14ac:dyDescent="0.25">
      <c r="A61" s="54" t="s">
        <v>173</v>
      </c>
      <c r="B61" s="60"/>
    </row>
    <row r="62" spans="1:2" x14ac:dyDescent="0.25">
      <c r="A62" s="52" t="s">
        <v>129</v>
      </c>
      <c r="B62" s="62"/>
    </row>
    <row r="63" spans="1:2" x14ac:dyDescent="0.25">
      <c r="A63" s="49" t="s">
        <v>174</v>
      </c>
      <c r="B63" s="60"/>
    </row>
    <row r="64" spans="1:2" ht="14.45" customHeight="1" x14ac:dyDescent="0.25">
      <c r="A64" s="52" t="s">
        <v>130</v>
      </c>
      <c r="B64" s="62"/>
    </row>
    <row r="65" spans="1:2" x14ac:dyDescent="0.25">
      <c r="A65" s="49" t="s">
        <v>175</v>
      </c>
      <c r="B65" s="60"/>
    </row>
    <row r="66" spans="1:2" x14ac:dyDescent="0.25">
      <c r="A66" s="51" t="s">
        <v>131</v>
      </c>
      <c r="B66" s="53"/>
    </row>
    <row r="67" spans="1:2" x14ac:dyDescent="0.25">
      <c r="A67" s="49" t="s">
        <v>176</v>
      </c>
      <c r="B67" s="60"/>
    </row>
    <row r="68" spans="1:2" x14ac:dyDescent="0.25">
      <c r="A68" s="52" t="s">
        <v>132</v>
      </c>
      <c r="B68" s="62"/>
    </row>
    <row r="69" spans="1:2" x14ac:dyDescent="0.25">
      <c r="A69" s="49" t="s">
        <v>177</v>
      </c>
      <c r="B69" s="60"/>
    </row>
    <row r="70" spans="1:2" x14ac:dyDescent="0.25">
      <c r="A70" s="55" t="s">
        <v>133</v>
      </c>
      <c r="B70" s="62"/>
    </row>
    <row r="71" spans="1:2" x14ac:dyDescent="0.25">
      <c r="A71" s="49" t="s">
        <v>178</v>
      </c>
      <c r="B71" s="60"/>
    </row>
    <row r="72" spans="1:2" x14ac:dyDescent="0.25">
      <c r="A72" s="50" t="s">
        <v>134</v>
      </c>
      <c r="B72" s="48">
        <v>9</v>
      </c>
    </row>
    <row r="73" spans="1:2" x14ac:dyDescent="0.25">
      <c r="A73" s="49" t="s">
        <v>179</v>
      </c>
      <c r="B73" s="60"/>
    </row>
    <row r="74" spans="1:2" x14ac:dyDescent="0.25">
      <c r="A74" s="51" t="s">
        <v>135</v>
      </c>
      <c r="B74" s="53"/>
    </row>
    <row r="75" spans="1:2" x14ac:dyDescent="0.25">
      <c r="A75" s="49" t="s">
        <v>180</v>
      </c>
      <c r="B75" s="60"/>
    </row>
    <row r="76" spans="1:2" x14ac:dyDescent="0.25">
      <c r="A76" s="51" t="s">
        <v>136</v>
      </c>
      <c r="B76" s="53"/>
    </row>
    <row r="77" spans="1:2" x14ac:dyDescent="0.25">
      <c r="A77" s="54" t="s">
        <v>181</v>
      </c>
      <c r="B77" s="60"/>
    </row>
    <row r="78" spans="1:2" x14ac:dyDescent="0.25">
      <c r="A78" s="51" t="s">
        <v>137</v>
      </c>
      <c r="B78" s="53"/>
    </row>
    <row r="79" spans="1:2" x14ac:dyDescent="0.25">
      <c r="A79" s="49" t="s">
        <v>182</v>
      </c>
      <c r="B79" s="60"/>
    </row>
    <row r="80" spans="1:2" x14ac:dyDescent="0.25">
      <c r="A80" s="55" t="s">
        <v>138</v>
      </c>
      <c r="B80" s="64"/>
    </row>
    <row r="81" spans="1:2" x14ac:dyDescent="0.25">
      <c r="A81" s="49" t="s">
        <v>183</v>
      </c>
      <c r="B81" s="60"/>
    </row>
    <row r="82" spans="1:2" x14ac:dyDescent="0.25">
      <c r="A82" s="51" t="s">
        <v>139</v>
      </c>
      <c r="B82" s="53"/>
    </row>
    <row r="83" spans="1:2" x14ac:dyDescent="0.25">
      <c r="A83" s="49" t="s">
        <v>184</v>
      </c>
      <c r="B83" s="60"/>
    </row>
    <row r="84" spans="1:2" x14ac:dyDescent="0.25">
      <c r="A84" s="51" t="s">
        <v>140</v>
      </c>
      <c r="B84" s="53"/>
    </row>
    <row r="85" spans="1:2" x14ac:dyDescent="0.25">
      <c r="A85" s="54" t="s">
        <v>185</v>
      </c>
      <c r="B85" s="60"/>
    </row>
    <row r="86" spans="1:2" x14ac:dyDescent="0.25">
      <c r="A86" s="55" t="s">
        <v>141</v>
      </c>
      <c r="B86" s="64"/>
    </row>
    <row r="87" spans="1:2" x14ac:dyDescent="0.25">
      <c r="A87" s="49" t="s">
        <v>186</v>
      </c>
      <c r="B87" s="60"/>
    </row>
    <row r="88" spans="1:2" x14ac:dyDescent="0.25">
      <c r="A88" s="55" t="s">
        <v>142</v>
      </c>
      <c r="B88" s="64"/>
    </row>
    <row r="89" spans="1:2" x14ac:dyDescent="0.25">
      <c r="A89" s="49" t="s">
        <v>187</v>
      </c>
      <c r="B89" s="60"/>
    </row>
    <row r="90" spans="1:2" x14ac:dyDescent="0.25">
      <c r="B90" s="65"/>
    </row>
    <row r="91" spans="1:2" x14ac:dyDescent="0.25">
      <c r="A91" s="56"/>
      <c r="B91" s="66"/>
    </row>
    <row r="92" spans="1:2" x14ac:dyDescent="0.25">
      <c r="A92" s="57" t="s">
        <v>143</v>
      </c>
      <c r="B92" s="67">
        <f>SUM(B2:B89)</f>
        <v>56</v>
      </c>
    </row>
    <row r="93" spans="1:2" ht="15.75" x14ac:dyDescent="0.25">
      <c r="A93" s="58"/>
    </row>
    <row r="94" spans="1:2" ht="15.75" x14ac:dyDescent="0.25">
      <c r="A94" s="58"/>
    </row>
    <row r="95" spans="1:2" ht="15.75" x14ac:dyDescent="0.25">
      <c r="A95" s="58"/>
    </row>
    <row r="96" spans="1:2" ht="15.75" x14ac:dyDescent="0.25">
      <c r="A96" s="58"/>
    </row>
    <row r="97" spans="1:1" ht="15.75" x14ac:dyDescent="0.25">
      <c r="A97" s="58"/>
    </row>
    <row r="98" spans="1:1" ht="15.75" x14ac:dyDescent="0.25">
      <c r="A98" s="58"/>
    </row>
    <row r="99" spans="1:1" ht="15.75" x14ac:dyDescent="0.25">
      <c r="A99" s="58"/>
    </row>
  </sheetData>
  <mergeCells count="1">
    <mergeCell ref="A19:B19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98276844348AF4A9C11214CDE4DEF7A" ma:contentTypeVersion="7" ma:contentTypeDescription="Crear nuevo documento." ma:contentTypeScope="" ma:versionID="197be008c7b27887ea6629dda2cbb48b">
  <xsd:schema xmlns:xsd="http://www.w3.org/2001/XMLSchema" xmlns:xs="http://www.w3.org/2001/XMLSchema" xmlns:p="http://schemas.microsoft.com/office/2006/metadata/properties" xmlns:ns2="853132b4-8018-4af7-b163-3db42b066052" xmlns:ns3="2c967a38-708b-4a64-80e8-3afa9408187c" targetNamespace="http://schemas.microsoft.com/office/2006/metadata/properties" ma:root="true" ma:fieldsID="bd6fdc2fa068ba279a1f75fff66fed40" ns2:_="" ns3:_="">
    <xsd:import namespace="853132b4-8018-4af7-b163-3db42b066052"/>
    <xsd:import namespace="2c967a38-708b-4a64-80e8-3afa9408187c"/>
    <xsd:element name="properties">
      <xsd:complexType>
        <xsd:sequence>
          <xsd:element name="documentManagement">
            <xsd:complexType>
              <xsd:all>
                <xsd:element ref="ns2:Periodo"/>
                <xsd:element ref="ns2:Tipo_x0020_de_x0020_Documento"/>
                <xsd:element ref="ns2:Vigencia"/>
                <xsd:element ref="ns2:Docu_x0020_Icono"/>
                <xsd:element ref="ns2:Filtro" minOccurs="0"/>
                <xsd:element ref="ns3:imageIc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3132b4-8018-4af7-b163-3db42b066052" elementFormDefault="qualified">
    <xsd:import namespace="http://schemas.microsoft.com/office/2006/documentManagement/types"/>
    <xsd:import namespace="http://schemas.microsoft.com/office/infopath/2007/PartnerControls"/>
    <xsd:element name="Periodo" ma:index="8" ma:displayName="Periodo" ma:description="El periodo del documento." ma:format="Dropdown" ma:internalName="Periodo">
      <xsd:simpleType>
        <xsd:restriction base="dms:Choice">
          <xsd:enumeration value="Mensual"/>
          <xsd:enumeration value="Bimensual"/>
          <xsd:enumeration value="Trimestral"/>
          <xsd:enumeration value="Cuatrimestral"/>
          <xsd:enumeration value="Semestral"/>
          <xsd:enumeration value="Anual"/>
        </xsd:restriction>
      </xsd:simpleType>
    </xsd:element>
    <xsd:element name="Tipo_x0020_de_x0020_Documento" ma:index="9" ma:displayName="Tipo de Documento" ma:description="Elegir el tipo del documento a cargar." ma:format="Dropdown" ma:internalName="Tipo_x0020_de_x0020_Documento">
      <xsd:simpleType>
        <xsd:restriction base="dms:Choice">
          <xsd:enumeration value="Informe"/>
          <xsd:enumeration value="Política"/>
          <xsd:enumeration value="Normatividad"/>
          <xsd:enumeration value="Manual"/>
          <xsd:enumeration value="Formulario"/>
          <xsd:enumeration value="Estructura"/>
          <xsd:enumeration value="Plan"/>
          <xsd:enumeration value="Código"/>
          <xsd:enumeration value="Ley"/>
          <xsd:enumeration value="Resolución"/>
          <xsd:enumeration value="Acuerdo"/>
          <xsd:enumeration value="Decreto"/>
          <xsd:enumeration value="Acta"/>
        </xsd:restriction>
      </xsd:simpleType>
    </xsd:element>
    <xsd:element name="Vigencia" ma:index="10" ma:displayName="Vigencia" ma:description="Año en el que se expide o aplica el documento." ma:format="Dropdown" ma:internalName="Vigencia">
      <xsd:simpleType>
        <xsd:restriction base="dms:Choice">
          <xsd:enumeration value="2008"/>
          <xsd:enumeration value="2009"/>
          <xsd:enumeration value="2010"/>
          <xsd:enumeration value="2011"/>
          <xsd:enumeration value="2012"/>
          <xsd:enumeration value="2013"/>
          <xsd:enumeration value="2014"/>
          <xsd:enumeration value="2015"/>
          <xsd:enumeration value="2016"/>
          <xsd:enumeration value="2017"/>
          <xsd:enumeration value="2018"/>
          <xsd:enumeration value="2019"/>
          <xsd:enumeration value="2020"/>
          <xsd:enumeration value="2021"/>
          <xsd:enumeration value="2022"/>
          <xsd:enumeration value="2023"/>
          <xsd:enumeration value="2024"/>
          <xsd:enumeration value="2025"/>
          <xsd:enumeration value="Actual"/>
        </xsd:restriction>
      </xsd:simpleType>
    </xsd:element>
    <xsd:element name="Docu_x0020_Icono" ma:index="11" ma:displayName="Docu Icono" ma:description="Iconos para los diferentes tipos de formatos de documentos e imágenes" ma:format="Dropdown" ma:indexed="true" ma:internalName="Docu_x0020_Icono0">
      <xsd:simpleType>
        <xsd:restriction base="dms:Choice">
          <xsd:enumeration value="/PublishingImages/Documentos/icon_doc.png"/>
          <xsd:enumeration value="/PublishingImages/Documentos/icon_jpg.png"/>
          <xsd:enumeration value="/PublishingImages/Documentos/icon_pdf.png"/>
          <xsd:enumeration value="/PublishingImages/Documentos/icon_png.png"/>
          <xsd:enumeration value="/PublishingImages/Documentos/icon_ppt.png"/>
          <xsd:enumeration value="/PublishingImages/Documentos/icon_xls.png"/>
          <xsd:enumeration value="/PublishingImages/Documentos/icon_zip.png"/>
          <xsd:enumeration value="/PublishingImages/Documentos/icon_list.png"/>
        </xsd:restriction>
      </xsd:simpleType>
    </xsd:element>
    <xsd:element name="Filtro" ma:index="12" nillable="true" ma:displayName="Filtro" ma:description="Filtro de webpart consulta de contenido" ma:internalName="Filtro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967a38-708b-4a64-80e8-3afa9408187c" elementFormDefault="qualified">
    <xsd:import namespace="http://schemas.microsoft.com/office/2006/documentManagement/types"/>
    <xsd:import namespace="http://schemas.microsoft.com/office/infopath/2007/PartnerControls"/>
    <xsd:element name="imageIcon" ma:index="13" nillable="true" ma:displayName="imageIcon" ma:description="eleccion" ma:format="Dropdown" ma:internalName="imageIcon">
      <xsd:simpleType>
        <xsd:restriction base="dms:Choice">
          <xsd:enumeration value="/PublishingImages/Documentos/icon_doc.png"/>
          <xsd:enumeration value="/PublishingImages/Documentos/icon_jpg.png"/>
          <xsd:enumeration value="/PublishingImages/Documentos/icon_pdf.png"/>
          <xsd:enumeration value="/PublishingImages/Documentos/icon_png.png"/>
          <xsd:enumeration value="/PublishingImages/Documentos/icon_ppt.png"/>
          <xsd:enumeration value="/PublishingImages/Documentos/icon_xls.png"/>
          <xsd:enumeration value="/PublishingImages/Documentos/icon_zip.png"/>
          <xsd:enumeration value="/PublishingImages/Documentos/icon_list.png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iltro xmlns="853132b4-8018-4af7-b163-3db42b066052">a</Filtro>
    <Periodo xmlns="853132b4-8018-4af7-b163-3db42b066052">Mensual</Periodo>
    <Vigencia xmlns="853132b4-8018-4af7-b163-3db42b066052">2019</Vigencia>
    <Docu_x0020_Icono xmlns="853132b4-8018-4af7-b163-3db42b066052">/PublishingImages/Documentos/icon_xls.png</Docu_x0020_Icono>
    <imageIcon xmlns="2c967a38-708b-4a64-80e8-3afa9408187c" xsi:nil="true"/>
    <Tipo_x0020_de_x0020_Documento xmlns="853132b4-8018-4af7-b163-3db42b066052">Formulario</Tipo_x0020_de_x0020_Documento>
  </documentManagement>
</p:properties>
</file>

<file path=customXml/itemProps1.xml><?xml version="1.0" encoding="utf-8"?>
<ds:datastoreItem xmlns:ds="http://schemas.openxmlformats.org/officeDocument/2006/customXml" ds:itemID="{13BFD092-ED35-422D-9600-7A11CBBF4999}"/>
</file>

<file path=customXml/itemProps2.xml><?xml version="1.0" encoding="utf-8"?>
<ds:datastoreItem xmlns:ds="http://schemas.openxmlformats.org/officeDocument/2006/customXml" ds:itemID="{37CF9E18-97FF-43A6-9707-C6F5A63357AD}"/>
</file>

<file path=customXml/itemProps3.xml><?xml version="1.0" encoding="utf-8"?>
<ds:datastoreItem xmlns:ds="http://schemas.openxmlformats.org/officeDocument/2006/customXml" ds:itemID="{6E9F4E33-469E-4509-BFFD-36DE686E1E7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RESUMEN </vt:lpstr>
      <vt:lpstr>TRDM</vt:lpstr>
      <vt:lpstr>Autos Y SOAT</vt:lpstr>
      <vt:lpstr>CARGOS RCSP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Anexo 1. VALORES ASEGURADOS - 1-08-2019</dc:title>
  <dc:creator>Licitaciones</dc:creator>
  <cp:lastModifiedBy>HELENA ROCIO CASTRO MADRIGAL</cp:lastModifiedBy>
  <cp:lastPrinted>2019-06-12T16:24:51Z</cp:lastPrinted>
  <dcterms:created xsi:type="dcterms:W3CDTF">2019-06-12T14:49:18Z</dcterms:created>
  <dcterms:modified xsi:type="dcterms:W3CDTF">2019-08-01T15:52:50Z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0x010100C98276844348AF4A9C11214CDE4DEF7A</vt:lpwstr>
  </property>
</Properties>
</file>